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ССР по базе" sheetId="1" r:id="rId1"/>
    <sheet name="Объектная смета" sheetId="2" r:id="rId2"/>
    <sheet name="Лист1" sheetId="3" r:id="rId3"/>
  </sheets>
  <definedNames>
    <definedName name="_xlnm.Print_Titles" localSheetId="0">'ССР по базе'!$13:$13</definedName>
  </definedNames>
  <calcPr fullCalcOnLoad="1"/>
</workbook>
</file>

<file path=xl/sharedStrings.xml><?xml version="1.0" encoding="utf-8"?>
<sst xmlns="http://schemas.openxmlformats.org/spreadsheetml/2006/main" count="72" uniqueCount="64">
  <si>
    <t xml:space="preserve"> РАСЧЕТ СТОИМОСТИ СТРОИТЕЛЬСТВА</t>
  </si>
  <si>
    <t>«СЕТИ КАНАЛИЗАЦИИ МИКРОРАЙОНА ИНДИВИДУАЛЬНОЙ ЗАСТРОЙКИ В ЮГОРСКЕ-2»</t>
  </si>
  <si>
    <t>СТОИМОСТЬ РАБОТ В ТЕКУЩИХ ЦЕНАХ С НДС 18%  15 567.289 ТЫС.РУБ.</t>
  </si>
  <si>
    <t>СОСТАВЛЕН В ЦЕНАХ  2001г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</si>
  <si>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</si>
  <si>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</si>
  <si>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</si>
  <si>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</si>
  <si>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</si>
  <si>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</si>
  <si>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</si>
  <si>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</si>
  <si>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</si>
  <si>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2. ОСНОВНЫЕ ОБЪЕКТЫ СТРОИТЕЛЬСТВА</t>
  </si>
  <si>
    <t xml:space="preserve">№ 114.10 КС </t>
  </si>
  <si>
    <t xml:space="preserve">СТРОИТЕЛЬСТВО СЕТЕЙ КАНАЛИЗАЦИИ МИКРОРАЙОНА ИНДИВИДУАЛЬНОЙ ЗАСТРОЙКИ В ЮГОРСКЕ-2 </t>
  </si>
  <si>
    <t>ИНДЕКС ПЕРЕВОДА В ТЕКУЩИЕ ЦЕНЫ К= 3.97</t>
  </si>
  <si>
    <t>ИТОГО ПО ГЛАВАМ 1-7</t>
  </si>
  <si>
    <t>ГЛАВА 8. ВРЕМЕННЫЕ ЗДАНИЯ И СООРУЖЕНИЯ</t>
  </si>
  <si>
    <t>ГСНр-81-05-01-2001 п.1.2</t>
  </si>
  <si>
    <t>ВРЕМЕННЫЕ ЗДАНИЯ И СООРУЖЕНИЯ  1.2%</t>
  </si>
  <si>
    <t>ИТОГО ПО ГЛАВЕ 8</t>
  </si>
  <si>
    <t>ИТОГО ПО ГЛАВАМ 1-8</t>
  </si>
  <si>
    <t xml:space="preserve">ГЛАВА 9. ПРОЧИЕ РАБОТЫ И ЗАТРАТЫ </t>
  </si>
  <si>
    <t>ГСНр-81-05-02-2001 п.2.2</t>
  </si>
  <si>
    <t>ПРОИЗВОДСТВО РАБОТ В ЗИМНЕЕ ВРЕМЯ  3.257%</t>
  </si>
  <si>
    <t>Письмо ГК РФ по строительству от 18.07.2002 НЗ-3942/1</t>
  </si>
  <si>
    <t>ДОБРОВОЛЬНОЕ СТРАХОВАНИЕ 1%</t>
  </si>
  <si>
    <t>ИТОГО ПО ГЛАВЕ  9</t>
  </si>
  <si>
    <t>ИТОГО ПО ГЛАВАМ 1-9</t>
  </si>
  <si>
    <t>НЕПРЕДВИДЕННЫЕ РАБОТЫ И ЗАТРАТЫ</t>
  </si>
  <si>
    <t>МДС 81-35.2004 п.4.96</t>
  </si>
  <si>
    <t>НЕПРЕДВИДЕННЫЕ ЗАТРАТЫ 1%</t>
  </si>
  <si>
    <t xml:space="preserve">ИТОГО С НЕПРЕДВИДЕННЫМИ  </t>
  </si>
  <si>
    <t>НАЛОГИ И ОБЯЗАТЕЛЬНЫЕ ПЛАТЕЖИ</t>
  </si>
  <si>
    <t>СРЕДСТВА НА ПОКРЫТИЕ ЗАТРАТ ПО УПЛАТЕ НДС 18%</t>
  </si>
  <si>
    <t>ВСЕГО ПО РАСЧЕТУ В ТЕКУЩИХ ЦЕНАХ С НДС 18%</t>
  </si>
  <si>
    <t>Составил: заместитель начальника ОПС ДЖК и СК  __________________________  Е.В.Тарутина</t>
  </si>
  <si>
    <t>Форма № 3</t>
  </si>
  <si>
    <t>Строительство сетей канализации микрорайона индивидуальной застройки в Югорске-2</t>
  </si>
  <si>
    <t>(наименование стройки)</t>
  </si>
  <si>
    <t>ОБЪЕКТНЫЙ СМЕТНЫЙ РАСЧЕТ № 01-001-01 КС</t>
  </si>
  <si>
    <t>(объектная смета)</t>
  </si>
  <si>
    <t>Сметная стоимость 3 564,150 тыс. руб.</t>
  </si>
  <si>
    <t>Средства на оплату труда 725,280 тыс руб.</t>
  </si>
  <si>
    <t>Расчетный измеритель единичной стоимости</t>
  </si>
  <si>
    <t>Составлен в ценах 2001 г.</t>
  </si>
  <si>
    <t>Номера сметных расчетов (смет)</t>
  </si>
  <si>
    <t>Наименование работ и затрат</t>
  </si>
  <si>
    <t>Сметная стоимость, тыс.руб.</t>
  </si>
  <si>
    <t>Средства на оплату труда, тыс.руб.</t>
  </si>
  <si>
    <t>Показатели единичной стоимости</t>
  </si>
  <si>
    <t>всего</t>
  </si>
  <si>
    <t>Локальные сметные расчеты</t>
  </si>
  <si>
    <t>№ 01-001-01 КС</t>
  </si>
  <si>
    <t xml:space="preserve"> Строительство сетей канализации микрорайона индивидуальной застройки в Югорске-2</t>
  </si>
  <si>
    <t xml:space="preserve"> </t>
  </si>
  <si>
    <t>Всего по объектной смете</t>
  </si>
  <si>
    <t xml:space="preserve">Составил:                                                                                         Т.Н. Чикишева </t>
  </si>
  <si>
    <t>Проверил:                                                                                        А.В.Зотов</t>
  </si>
  <si>
    <t>Ссылки на нормативные акты:</t>
  </si>
  <si>
    <t>ЧАСТЬ IV. Обоснование формирования начальной (максимальной) цены контракта.</t>
  </si>
  <si>
    <t xml:space="preserve">В сводный сметный расчет включены локальные сметы, составленные на основе Территориальных единичных расценок по Ханты-Мансийскому автономному округу (ТЕР-2001-ХМАО)
3.Нормы накладных расходов приняты по видам работ в соответствии МДС 81-34.2004
4.Сметная прибыль принята согласно МДС 81-25.2001 по видам строительных работ и согласно письма Федерального агентства по строительству ЖКХ от 18.11.2004г» порядке применения нормативов сметной прибыли в строительстве».
5.Лимит средст,предназначенных для возведения титульных временных зданий и сооружений-1,2% определен по нормам,приведенным в ГСН81-05-01-2001 п.1,2
6.Лимит средств,предназначенных на производство работ в зимнее время-3,257% определен п. 2.2 ГСН-81-05-02-2001
7.Добровольное страхование 1% Письмо ГК РФ по строительству от 18.07.2002 НЗ-3942/1
8.Резерв средств на непредвиденные работы и затраты определен в размере1% по МДС 81-35.2004 п.4.96
</t>
  </si>
  <si>
    <t>приложение №1  к приказу РСТ ХМАО-Югры от 01.07.2011 №42. Наименование "Общеотраслевое строительство"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</si>
</sst>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1"/>
      <name val="Times New Roman Cyr"/>
      <family val="1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64" fontId="11" fillId="0" borderId="11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164" fontId="11" fillId="0" borderId="11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top" wrapText="1"/>
    </xf>
    <xf numFmtId="164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/>
    </xf>
    <xf numFmtId="164" fontId="10" fillId="0" borderId="11" xfId="0" applyNumberFormat="1" applyFont="1" applyBorder="1" applyAlignment="1">
      <alignment horizontal="right" vertical="top" wrapText="1"/>
    </xf>
    <xf numFmtId="0" fontId="19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0" fillId="0" borderId="0" xfId="0" applyFont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164" fontId="11" fillId="0" borderId="16" xfId="0" applyNumberFormat="1" applyFont="1" applyBorder="1" applyAlignment="1">
      <alignment horizontal="center" vertical="top" wrapText="1"/>
    </xf>
    <xf numFmtId="164" fontId="11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165" fontId="11" fillId="0" borderId="1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left" vertical="top"/>
    </xf>
    <xf numFmtId="0" fontId="3" fillId="0" borderId="20" xfId="0" applyFont="1" applyBorder="1" applyAlignment="1">
      <alignment horizontal="left" vertical="top" wrapText="1"/>
    </xf>
    <xf numFmtId="165" fontId="12" fillId="0" borderId="20" xfId="0" applyNumberFormat="1" applyFont="1" applyBorder="1" applyAlignment="1">
      <alignment horizontal="center" vertical="top" wrapText="1"/>
    </xf>
    <xf numFmtId="165" fontId="12" fillId="0" borderId="21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PageLayoutView="0" workbookViewId="0" topLeftCell="A4">
      <selection activeCell="A33" sqref="A33:IV33"/>
    </sheetView>
  </sheetViews>
  <sheetFormatPr defaultColWidth="9.00390625" defaultRowHeight="12.75"/>
  <cols>
    <col min="1" max="1" width="8.875" style="1" customWidth="1"/>
    <col min="2" max="2" width="17.875" style="2" customWidth="1"/>
    <col min="3" max="3" width="56.75390625" style="3" customWidth="1"/>
    <col min="4" max="4" width="15.25390625" style="4" customWidth="1"/>
    <col min="5" max="5" width="15.875" style="4" customWidth="1"/>
    <col min="6" max="7" width="15.375" style="4" customWidth="1"/>
    <col min="8" max="8" width="16.00390625" style="4" customWidth="1"/>
    <col min="9" max="9" width="9.875" style="0" customWidth="1"/>
    <col min="13" max="13" width="19.875" style="0" customWidth="1"/>
  </cols>
  <sheetData>
    <row r="1" spans="1:8" s="1" customFormat="1" ht="18.75" customHeight="1">
      <c r="A1" s="52" t="s">
        <v>61</v>
      </c>
      <c r="B1" s="52"/>
      <c r="C1" s="52"/>
      <c r="D1" s="52"/>
      <c r="E1" s="52"/>
      <c r="F1" s="52"/>
      <c r="G1" s="52"/>
      <c r="H1" s="52"/>
    </row>
    <row r="2" spans="1:9" ht="18.75">
      <c r="A2" s="48" t="s">
        <v>60</v>
      </c>
      <c r="B2" s="48"/>
      <c r="C2" s="48"/>
      <c r="D2" s="6"/>
      <c r="E2" s="6"/>
      <c r="F2" s="5"/>
      <c r="G2" s="6"/>
      <c r="H2" s="6"/>
      <c r="I2" s="7"/>
    </row>
    <row r="3" spans="1:9" ht="103.5" customHeight="1">
      <c r="A3" s="49" t="s">
        <v>62</v>
      </c>
      <c r="B3" s="50"/>
      <c r="C3" s="50"/>
      <c r="D3" s="50"/>
      <c r="E3" s="50"/>
      <c r="F3" s="8"/>
      <c r="G3" s="9"/>
      <c r="H3" s="9"/>
      <c r="I3" s="6"/>
    </row>
    <row r="4" spans="1:9" ht="12.75">
      <c r="A4" s="51" t="s">
        <v>63</v>
      </c>
      <c r="B4" s="51"/>
      <c r="C4" s="51"/>
      <c r="D4" s="51"/>
      <c r="E4" s="51"/>
      <c r="F4" s="51"/>
      <c r="G4" s="51"/>
      <c r="H4" s="6"/>
      <c r="I4" s="6"/>
    </row>
    <row r="5" spans="2:9" ht="18.75">
      <c r="B5" s="10"/>
      <c r="C5" s="53" t="s">
        <v>0</v>
      </c>
      <c r="D5" s="53"/>
      <c r="E5" s="53"/>
      <c r="F5" s="53"/>
      <c r="G5" s="53"/>
      <c r="H5" s="53"/>
      <c r="I5" s="11"/>
    </row>
    <row r="6" spans="2:9" ht="18" customHeight="1">
      <c r="B6" s="54" t="s">
        <v>1</v>
      </c>
      <c r="C6" s="54"/>
      <c r="D6" s="54"/>
      <c r="E6" s="54"/>
      <c r="F6" s="54"/>
      <c r="G6" s="54"/>
      <c r="H6" s="54"/>
      <c r="I6" s="54"/>
    </row>
    <row r="7" spans="1:8" ht="13.5" customHeight="1">
      <c r="A7" s="55" t="s">
        <v>2</v>
      </c>
      <c r="B7" s="55"/>
      <c r="C7" s="55"/>
      <c r="D7" s="14"/>
      <c r="E7" s="14"/>
      <c r="F7" s="14"/>
      <c r="G7" s="14"/>
      <c r="H7" s="13"/>
    </row>
    <row r="8" spans="1:8" ht="13.5" customHeight="1" thickBot="1">
      <c r="A8" s="62" t="s">
        <v>3</v>
      </c>
      <c r="B8" s="62"/>
      <c r="C8" s="62"/>
      <c r="D8" s="62"/>
      <c r="E8" s="62"/>
      <c r="F8" s="62"/>
      <c r="G8" s="62"/>
      <c r="H8" s="13"/>
    </row>
    <row r="9" spans="1:8" ht="12.75" customHeight="1">
      <c r="A9" s="63" t="s">
        <v>4</v>
      </c>
      <c r="B9" s="64" t="s">
        <v>5</v>
      </c>
      <c r="C9" s="65" t="s">
        <v>6</v>
      </c>
      <c r="D9" s="66" t="s">
        <v>7</v>
      </c>
      <c r="E9" s="66"/>
      <c r="F9" s="66"/>
      <c r="G9" s="66"/>
      <c r="H9" s="67" t="s">
        <v>8</v>
      </c>
    </row>
    <row r="10" spans="1:8" ht="12.75" customHeight="1">
      <c r="A10" s="68"/>
      <c r="B10" s="57"/>
      <c r="C10" s="56"/>
      <c r="D10" s="56" t="s">
        <v>9</v>
      </c>
      <c r="E10" s="56" t="s">
        <v>10</v>
      </c>
      <c r="F10" s="56" t="s">
        <v>11</v>
      </c>
      <c r="G10" s="56" t="s">
        <v>12</v>
      </c>
      <c r="H10" s="69"/>
    </row>
    <row r="11" spans="1:8" ht="12.75">
      <c r="A11" s="68"/>
      <c r="B11" s="57"/>
      <c r="C11" s="56"/>
      <c r="D11" s="56"/>
      <c r="E11" s="56"/>
      <c r="F11" s="56"/>
      <c r="G11" s="56"/>
      <c r="H11" s="69"/>
    </row>
    <row r="12" spans="1:8" ht="12.75">
      <c r="A12" s="68"/>
      <c r="B12" s="57"/>
      <c r="C12" s="56"/>
      <c r="D12" s="56"/>
      <c r="E12" s="56"/>
      <c r="F12" s="56"/>
      <c r="G12" s="56"/>
      <c r="H12" s="69"/>
    </row>
    <row r="13" spans="1:8" ht="12.75">
      <c r="A13" s="70">
        <v>1</v>
      </c>
      <c r="B13" s="16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71">
        <v>8</v>
      </c>
    </row>
    <row r="14" spans="1:8" ht="12.75" customHeight="1">
      <c r="A14" s="72" t="s">
        <v>13</v>
      </c>
      <c r="B14" s="59"/>
      <c r="C14" s="59"/>
      <c r="D14" s="59"/>
      <c r="E14" s="59"/>
      <c r="F14" s="59"/>
      <c r="G14" s="59"/>
      <c r="H14" s="73"/>
    </row>
    <row r="15" spans="1:9" ht="25.5">
      <c r="A15" s="74">
        <v>1</v>
      </c>
      <c r="B15" s="18" t="s">
        <v>14</v>
      </c>
      <c r="C15" s="19" t="s">
        <v>15</v>
      </c>
      <c r="D15" s="20">
        <v>3118.411</v>
      </c>
      <c r="E15" s="20"/>
      <c r="F15" s="20"/>
      <c r="G15" s="20"/>
      <c r="H15" s="75">
        <f>D15+E15+F15+G15</f>
        <v>3118.411</v>
      </c>
      <c r="I15" s="21"/>
    </row>
    <row r="16" spans="1:9" ht="12.75">
      <c r="A16" s="76"/>
      <c r="B16" s="22"/>
      <c r="C16" s="19" t="s">
        <v>16</v>
      </c>
      <c r="D16" s="20">
        <f>D15*3.97</f>
        <v>12380.09167</v>
      </c>
      <c r="E16" s="20"/>
      <c r="F16" s="20"/>
      <c r="G16" s="20"/>
      <c r="H16" s="75">
        <f>D16+E16+F16+G16</f>
        <v>12380.09167</v>
      </c>
      <c r="I16" s="21"/>
    </row>
    <row r="17" spans="1:8" ht="12.75">
      <c r="A17" s="77"/>
      <c r="B17" s="23"/>
      <c r="C17" s="19" t="s">
        <v>17</v>
      </c>
      <c r="D17" s="24">
        <f>D16</f>
        <v>12380.09167</v>
      </c>
      <c r="E17" s="24"/>
      <c r="F17" s="24"/>
      <c r="G17" s="24"/>
      <c r="H17" s="75">
        <f>D17+E17+F17+G17</f>
        <v>12380.09167</v>
      </c>
    </row>
    <row r="18" spans="1:8" ht="12.75" customHeight="1">
      <c r="A18" s="72" t="s">
        <v>18</v>
      </c>
      <c r="B18" s="59"/>
      <c r="C18" s="59"/>
      <c r="D18" s="59"/>
      <c r="E18" s="59"/>
      <c r="F18" s="59"/>
      <c r="G18" s="59"/>
      <c r="H18" s="73"/>
    </row>
    <row r="19" spans="1:8" ht="25.5">
      <c r="A19" s="74">
        <v>2</v>
      </c>
      <c r="B19" s="25" t="s">
        <v>19</v>
      </c>
      <c r="C19" s="19" t="s">
        <v>20</v>
      </c>
      <c r="D19" s="24">
        <f>D17*0.012</f>
        <v>148.56110004</v>
      </c>
      <c r="E19" s="24"/>
      <c r="F19" s="20"/>
      <c r="G19" s="20"/>
      <c r="H19" s="78">
        <f>D19+E19+F19+G19</f>
        <v>148.56110004</v>
      </c>
    </row>
    <row r="20" spans="1:8" ht="12.75">
      <c r="A20" s="77"/>
      <c r="B20" s="23"/>
      <c r="C20" s="19" t="s">
        <v>21</v>
      </c>
      <c r="D20" s="24">
        <f>D19</f>
        <v>148.56110004</v>
      </c>
      <c r="E20" s="24"/>
      <c r="F20" s="20"/>
      <c r="G20" s="20"/>
      <c r="H20" s="78">
        <f>D20+E20+F20+G20</f>
        <v>148.56110004</v>
      </c>
    </row>
    <row r="21" spans="1:8" ht="12.75">
      <c r="A21" s="77"/>
      <c r="B21" s="23"/>
      <c r="C21" s="19" t="s">
        <v>22</v>
      </c>
      <c r="D21" s="24">
        <f>D17+D20</f>
        <v>12528.65277004</v>
      </c>
      <c r="E21" s="24"/>
      <c r="F21" s="24"/>
      <c r="G21" s="24"/>
      <c r="H21" s="78">
        <f>D21+E21+F21+G21</f>
        <v>12528.65277004</v>
      </c>
    </row>
    <row r="22" spans="1:8" ht="12.75" customHeight="1">
      <c r="A22" s="72" t="s">
        <v>23</v>
      </c>
      <c r="B22" s="59"/>
      <c r="C22" s="59"/>
      <c r="D22" s="59"/>
      <c r="E22" s="59"/>
      <c r="F22" s="59"/>
      <c r="G22" s="59"/>
      <c r="H22" s="73"/>
    </row>
    <row r="23" spans="1:8" ht="25.5">
      <c r="A23" s="74">
        <v>3</v>
      </c>
      <c r="B23" s="25" t="s">
        <v>24</v>
      </c>
      <c r="C23" s="19" t="s">
        <v>25</v>
      </c>
      <c r="D23" s="26">
        <f>0.03257*D21</f>
        <v>408.0582207202028</v>
      </c>
      <c r="E23" s="26"/>
      <c r="F23" s="27"/>
      <c r="G23" s="27"/>
      <c r="H23" s="79">
        <f>SUM(D23:G23)</f>
        <v>408.0582207202028</v>
      </c>
    </row>
    <row r="24" spans="1:8" ht="51">
      <c r="A24" s="74">
        <v>4</v>
      </c>
      <c r="B24" s="25" t="s">
        <v>26</v>
      </c>
      <c r="C24" s="19" t="s">
        <v>27</v>
      </c>
      <c r="D24" s="26"/>
      <c r="E24" s="26"/>
      <c r="F24" s="27"/>
      <c r="G24" s="27">
        <f>0.01*H21</f>
        <v>125.2865277004</v>
      </c>
      <c r="H24" s="79">
        <f>G24</f>
        <v>125.2865277004</v>
      </c>
    </row>
    <row r="25" spans="1:8" ht="12.75">
      <c r="A25" s="77"/>
      <c r="B25" s="23"/>
      <c r="C25" s="19" t="s">
        <v>28</v>
      </c>
      <c r="D25" s="24">
        <f>SUM(D23:D24)</f>
        <v>408.0582207202028</v>
      </c>
      <c r="E25" s="24"/>
      <c r="F25" s="20"/>
      <c r="G25" s="20">
        <f>G24</f>
        <v>125.2865277004</v>
      </c>
      <c r="H25" s="78">
        <f>SUM(D25:G25)</f>
        <v>533.3447484206029</v>
      </c>
    </row>
    <row r="26" spans="1:8" ht="12.75">
      <c r="A26" s="77"/>
      <c r="B26" s="23"/>
      <c r="C26" s="19" t="s">
        <v>29</v>
      </c>
      <c r="D26" s="24">
        <f>D21+D25</f>
        <v>12936.710990760203</v>
      </c>
      <c r="E26" s="24"/>
      <c r="F26" s="24"/>
      <c r="G26" s="24">
        <f>G25</f>
        <v>125.2865277004</v>
      </c>
      <c r="H26" s="78">
        <f>H21+H25</f>
        <v>13061.997518460603</v>
      </c>
    </row>
    <row r="27" spans="1:8" ht="12.75" customHeight="1">
      <c r="A27" s="72" t="s">
        <v>30</v>
      </c>
      <c r="B27" s="59"/>
      <c r="C27" s="59"/>
      <c r="D27" s="59"/>
      <c r="E27" s="59"/>
      <c r="F27" s="59"/>
      <c r="G27" s="59"/>
      <c r="H27" s="73"/>
    </row>
    <row r="28" spans="1:8" ht="25.5">
      <c r="A28" s="80">
        <v>5</v>
      </c>
      <c r="B28" s="25" t="s">
        <v>31</v>
      </c>
      <c r="C28" s="19" t="s">
        <v>32</v>
      </c>
      <c r="D28" s="24">
        <f>0.01*D26</f>
        <v>129.367109907602</v>
      </c>
      <c r="E28" s="24"/>
      <c r="F28" s="24"/>
      <c r="G28" s="24">
        <f>0.01*G26</f>
        <v>1.252865277004</v>
      </c>
      <c r="H28" s="78">
        <f>SUM(D28:G28)</f>
        <v>130.619975184606</v>
      </c>
    </row>
    <row r="29" spans="1:8" ht="12.75">
      <c r="A29" s="77"/>
      <c r="B29" s="23"/>
      <c r="C29" s="19" t="s">
        <v>33</v>
      </c>
      <c r="D29" s="24">
        <f>D26+D28</f>
        <v>13066.078100667804</v>
      </c>
      <c r="E29" s="24"/>
      <c r="F29" s="24"/>
      <c r="G29" s="24">
        <v>126.54</v>
      </c>
      <c r="H29" s="78">
        <v>13192.618</v>
      </c>
    </row>
    <row r="30" spans="1:8" ht="12.75" customHeight="1">
      <c r="A30" s="72" t="s">
        <v>34</v>
      </c>
      <c r="B30" s="59"/>
      <c r="C30" s="59"/>
      <c r="D30" s="59"/>
      <c r="E30" s="59"/>
      <c r="F30" s="59"/>
      <c r="G30" s="59"/>
      <c r="H30" s="73"/>
    </row>
    <row r="31" spans="1:8" ht="12.75" customHeight="1">
      <c r="A31" s="81"/>
      <c r="B31" s="22"/>
      <c r="C31" s="19" t="s">
        <v>35</v>
      </c>
      <c r="D31" s="28">
        <f>0.18*D29</f>
        <v>2351.8940581202046</v>
      </c>
      <c r="E31" s="28"/>
      <c r="F31" s="28"/>
      <c r="G31" s="28">
        <f>0.18*G29</f>
        <v>22.7772</v>
      </c>
      <c r="H31" s="82">
        <f>0.18*H29</f>
        <v>2374.67124</v>
      </c>
    </row>
    <row r="32" spans="1:13" ht="13.5" thickBot="1">
      <c r="A32" s="83"/>
      <c r="B32" s="84"/>
      <c r="C32" s="85" t="s">
        <v>36</v>
      </c>
      <c r="D32" s="86">
        <f>D29+D31</f>
        <v>15417.972158788009</v>
      </c>
      <c r="E32" s="86"/>
      <c r="F32" s="86"/>
      <c r="G32" s="86">
        <f>G29+G31</f>
        <v>149.3172</v>
      </c>
      <c r="H32" s="87">
        <f>H29+H31</f>
        <v>15567.28924</v>
      </c>
      <c r="M32" s="29"/>
    </row>
    <row r="33" ht="12.75">
      <c r="A33"/>
    </row>
    <row r="34" spans="1:9" ht="13.5">
      <c r="A34"/>
      <c r="C34" s="60"/>
      <c r="D34" s="60"/>
      <c r="E34" s="60"/>
      <c r="F34" s="60"/>
      <c r="G34" s="60"/>
      <c r="H34" s="60"/>
      <c r="I34" s="60"/>
    </row>
    <row r="35" spans="3:9" ht="15">
      <c r="C35" s="31" t="s">
        <v>37</v>
      </c>
      <c r="D35" s="30"/>
      <c r="E35" s="30"/>
      <c r="F35" s="30"/>
      <c r="G35" s="30"/>
      <c r="H35" s="30"/>
      <c r="I35" s="30"/>
    </row>
    <row r="36" spans="3:9" ht="13.5">
      <c r="C36" s="32"/>
      <c r="D36" s="33"/>
      <c r="E36" s="33"/>
      <c r="F36" s="33"/>
      <c r="G36" s="33"/>
      <c r="H36" s="33"/>
      <c r="I36" s="33"/>
    </row>
    <row r="37" spans="3:9" ht="13.5">
      <c r="C37" s="60"/>
      <c r="D37" s="60"/>
      <c r="E37" s="60"/>
      <c r="F37" s="60"/>
      <c r="G37" s="60"/>
      <c r="H37" s="60"/>
      <c r="I37" s="33"/>
    </row>
  </sheetData>
  <sheetProtection selectLockedCells="1" selectUnlockedCells="1"/>
  <mergeCells count="24">
    <mergeCell ref="A18:H18"/>
    <mergeCell ref="A22:H22"/>
    <mergeCell ref="H9:H12"/>
    <mergeCell ref="D10:D12"/>
    <mergeCell ref="A27:H27"/>
    <mergeCell ref="A30:H30"/>
    <mergeCell ref="C34:I34"/>
    <mergeCell ref="C37:H37"/>
    <mergeCell ref="E10:E12"/>
    <mergeCell ref="F10:F12"/>
    <mergeCell ref="G10:G12"/>
    <mergeCell ref="A14:H14"/>
    <mergeCell ref="A7:C7"/>
    <mergeCell ref="A8:G8"/>
    <mergeCell ref="A9:A12"/>
    <mergeCell ref="B9:B12"/>
    <mergeCell ref="C9:C12"/>
    <mergeCell ref="D9:G9"/>
    <mergeCell ref="A2:C2"/>
    <mergeCell ref="A3:E3"/>
    <mergeCell ref="A4:G4"/>
    <mergeCell ref="A1:H1"/>
    <mergeCell ref="C5:H5"/>
    <mergeCell ref="B6:I6"/>
  </mergeCells>
  <printOptions/>
  <pageMargins left="0.4330708661417323" right="0.3937007874015748" top="0.35433070866141736" bottom="0.31496062992125984" header="0.5118110236220472" footer="0.5118110236220472"/>
  <pageSetup fitToHeight="10000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C24" sqref="C24"/>
    </sheetView>
  </sheetViews>
  <sheetFormatPr defaultColWidth="9.00390625" defaultRowHeight="12.75"/>
  <cols>
    <col min="1" max="1" width="5.00390625" style="33" customWidth="1"/>
    <col min="2" max="2" width="14.00390625" style="2" customWidth="1"/>
    <col min="3" max="3" width="32.375" style="3" customWidth="1"/>
    <col min="4" max="4" width="11.75390625" style="4" customWidth="1"/>
    <col min="5" max="5" width="11.125" style="4" customWidth="1"/>
    <col min="6" max="6" width="10.125" style="4" customWidth="1"/>
    <col min="7" max="7" width="10.00390625" style="4" customWidth="1"/>
    <col min="8" max="8" width="11.875" style="4" customWidth="1"/>
    <col min="9" max="9" width="10.625" style="4" customWidth="1"/>
    <col min="10" max="10" width="11.25390625" style="4" customWidth="1"/>
  </cols>
  <sheetData>
    <row r="1" spans="4:10" ht="12.75">
      <c r="D1" s="13"/>
      <c r="E1" s="13"/>
      <c r="F1" s="13"/>
      <c r="G1" s="13"/>
      <c r="H1" s="13"/>
      <c r="I1" s="13"/>
      <c r="J1" s="34" t="s">
        <v>38</v>
      </c>
    </row>
    <row r="2" spans="4:9" ht="14.25">
      <c r="D2" s="35"/>
      <c r="E2" s="36" t="s">
        <v>39</v>
      </c>
      <c r="F2" s="35"/>
      <c r="G2" s="35"/>
      <c r="H2" s="35"/>
      <c r="I2" s="13"/>
    </row>
    <row r="3" spans="4:9" ht="12.75">
      <c r="D3" s="13"/>
      <c r="E3" s="37" t="s">
        <v>40</v>
      </c>
      <c r="F3" s="13"/>
      <c r="G3" s="13"/>
      <c r="H3" s="13"/>
      <c r="I3" s="13"/>
    </row>
    <row r="4" spans="4:9" ht="12.75">
      <c r="D4" s="13"/>
      <c r="E4" s="13"/>
      <c r="F4" s="13"/>
      <c r="G4" s="13"/>
      <c r="H4" s="13"/>
      <c r="I4" s="13"/>
    </row>
    <row r="5" spans="4:9" ht="12.75">
      <c r="D5" s="13"/>
      <c r="E5" s="38" t="s">
        <v>41</v>
      </c>
      <c r="F5" s="13"/>
      <c r="G5" s="13"/>
      <c r="H5" s="13"/>
      <c r="I5" s="13"/>
    </row>
    <row r="6" spans="4:9" ht="12.75">
      <c r="D6" s="13"/>
      <c r="E6" s="13" t="s">
        <v>42</v>
      </c>
      <c r="F6" s="13"/>
      <c r="G6" s="13"/>
      <c r="H6" s="13"/>
      <c r="I6" s="13"/>
    </row>
    <row r="7" spans="4:9" ht="12.75">
      <c r="D7" s="13"/>
      <c r="E7" s="13"/>
      <c r="F7" s="13"/>
      <c r="G7" s="13"/>
      <c r="H7" s="13"/>
      <c r="I7" s="13"/>
    </row>
    <row r="8" spans="4:9" ht="12.75">
      <c r="D8" s="13"/>
      <c r="E8" s="13"/>
      <c r="F8" s="13"/>
      <c r="G8" s="13"/>
      <c r="H8" s="13"/>
      <c r="I8" s="13"/>
    </row>
    <row r="9" spans="3:9" ht="12.75">
      <c r="C9" s="3" t="s">
        <v>43</v>
      </c>
      <c r="D9" s="12"/>
      <c r="E9" s="13"/>
      <c r="F9" s="13"/>
      <c r="G9" s="13"/>
      <c r="H9" s="13"/>
      <c r="I9" s="13"/>
    </row>
    <row r="10" spans="3:9" ht="12.75">
      <c r="C10" s="3" t="s">
        <v>44</v>
      </c>
      <c r="D10" s="12"/>
      <c r="E10" s="13"/>
      <c r="F10" s="13"/>
      <c r="G10" s="13"/>
      <c r="H10" s="13"/>
      <c r="I10" s="13"/>
    </row>
    <row r="11" spans="3:9" ht="12.75">
      <c r="C11" s="3" t="s">
        <v>45</v>
      </c>
      <c r="D11" s="12"/>
      <c r="E11" s="13"/>
      <c r="F11" s="13"/>
      <c r="G11" s="13"/>
      <c r="H11" s="13"/>
      <c r="I11" s="13"/>
    </row>
    <row r="12" spans="3:9" ht="12.75">
      <c r="C12" s="3" t="s">
        <v>46</v>
      </c>
      <c r="D12" s="12"/>
      <c r="E12" s="13"/>
      <c r="F12" s="13"/>
      <c r="G12" s="13"/>
      <c r="H12" s="13"/>
      <c r="I12" s="13"/>
    </row>
    <row r="13" spans="4:9" ht="7.5" customHeight="1">
      <c r="D13" s="13"/>
      <c r="E13" s="13"/>
      <c r="F13" s="13"/>
      <c r="G13" s="13"/>
      <c r="H13" s="13"/>
      <c r="I13" s="13"/>
    </row>
    <row r="14" spans="1:10" ht="12.75" customHeight="1">
      <c r="A14" s="56" t="s">
        <v>4</v>
      </c>
      <c r="B14" s="57" t="s">
        <v>47</v>
      </c>
      <c r="C14" s="56" t="s">
        <v>48</v>
      </c>
      <c r="D14" s="58" t="s">
        <v>49</v>
      </c>
      <c r="E14" s="58"/>
      <c r="F14" s="58"/>
      <c r="G14" s="58"/>
      <c r="H14" s="58"/>
      <c r="I14" s="56" t="s">
        <v>50</v>
      </c>
      <c r="J14" s="56" t="s">
        <v>51</v>
      </c>
    </row>
    <row r="15" spans="1:10" ht="12.75" customHeight="1">
      <c r="A15" s="56"/>
      <c r="B15" s="57"/>
      <c r="C15" s="56"/>
      <c r="D15" s="56" t="s">
        <v>9</v>
      </c>
      <c r="E15" s="56" t="s">
        <v>10</v>
      </c>
      <c r="F15" s="56" t="s">
        <v>11</v>
      </c>
      <c r="G15" s="56" t="s">
        <v>12</v>
      </c>
      <c r="H15" s="56" t="s">
        <v>52</v>
      </c>
      <c r="I15" s="56"/>
      <c r="J15" s="56"/>
    </row>
    <row r="16" spans="1:10" ht="12.75">
      <c r="A16" s="56"/>
      <c r="B16" s="57"/>
      <c r="C16" s="56"/>
      <c r="D16" s="56"/>
      <c r="E16" s="56"/>
      <c r="F16" s="56"/>
      <c r="G16" s="56"/>
      <c r="H16" s="56"/>
      <c r="I16" s="56"/>
      <c r="J16" s="56"/>
    </row>
    <row r="17" spans="1:10" ht="12.75">
      <c r="A17" s="56"/>
      <c r="B17" s="57"/>
      <c r="C17" s="56"/>
      <c r="D17" s="56"/>
      <c r="E17" s="56"/>
      <c r="F17" s="56"/>
      <c r="G17" s="56"/>
      <c r="H17" s="56"/>
      <c r="I17" s="56"/>
      <c r="J17" s="56"/>
    </row>
    <row r="18" spans="1:10" ht="12.75">
      <c r="A18" s="39">
        <v>1</v>
      </c>
      <c r="B18" s="16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</row>
    <row r="19" spans="1:10" ht="12.75" customHeight="1">
      <c r="A19" s="61" t="s">
        <v>53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38.25">
      <c r="A20" s="40">
        <v>1</v>
      </c>
      <c r="B20" s="22" t="s">
        <v>54</v>
      </c>
      <c r="C20" s="19" t="s">
        <v>55</v>
      </c>
      <c r="D20" s="41">
        <v>3031.96</v>
      </c>
      <c r="E20" s="41">
        <v>532.19</v>
      </c>
      <c r="F20" s="41" t="s">
        <v>56</v>
      </c>
      <c r="G20" s="41" t="s">
        <v>56</v>
      </c>
      <c r="H20" s="41">
        <v>3564.15</v>
      </c>
      <c r="I20" s="41">
        <v>725.28</v>
      </c>
      <c r="J20" s="41"/>
    </row>
    <row r="21" spans="1:10" ht="12.75">
      <c r="A21" s="42"/>
      <c r="B21" s="23"/>
      <c r="C21" s="17" t="s">
        <v>57</v>
      </c>
      <c r="D21" s="43">
        <f>SUM(D20)</f>
        <v>3031.96</v>
      </c>
      <c r="E21" s="43">
        <f>SUM(E20)</f>
        <v>532.19</v>
      </c>
      <c r="F21" s="43"/>
      <c r="G21" s="43"/>
      <c r="H21" s="43">
        <f>SUM(H20)</f>
        <v>3564.15</v>
      </c>
      <c r="I21" s="43">
        <f>SUM(I20)</f>
        <v>725.28</v>
      </c>
      <c r="J21" s="43"/>
    </row>
    <row r="24" spans="3:4" ht="15.75">
      <c r="C24" s="44" t="s">
        <v>58</v>
      </c>
      <c r="D24" s="45"/>
    </row>
    <row r="25" spans="3:4" ht="15.75">
      <c r="C25" s="44"/>
      <c r="D25" s="45"/>
    </row>
    <row r="26" spans="3:4" ht="15.75">
      <c r="C26" s="44" t="s">
        <v>59</v>
      </c>
      <c r="D26" s="45"/>
    </row>
    <row r="36" spans="6:9" ht="12.75">
      <c r="F36" s="46" t="s">
        <v>56</v>
      </c>
      <c r="G36" s="46" t="s">
        <v>56</v>
      </c>
      <c r="H36" s="47"/>
      <c r="I36" s="47"/>
    </row>
  </sheetData>
  <sheetProtection selectLockedCells="1" selectUnlockedCells="1"/>
  <mergeCells count="12">
    <mergeCell ref="D15:D17"/>
    <mergeCell ref="E15:E17"/>
    <mergeCell ref="F15:F17"/>
    <mergeCell ref="G15:G17"/>
    <mergeCell ref="H15:H17"/>
    <mergeCell ref="A19:J19"/>
    <mergeCell ref="A14:A17"/>
    <mergeCell ref="B14:B17"/>
    <mergeCell ref="C14:C17"/>
    <mergeCell ref="D14:H14"/>
    <mergeCell ref="I14:I17"/>
    <mergeCell ref="J14:J1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2011-10-27T08:41:14Z</cp:lastPrinted>
  <dcterms:modified xsi:type="dcterms:W3CDTF">2011-10-27T09:01:30Z</dcterms:modified>
  <cp:category/>
  <cp:version/>
  <cp:contentType/>
  <cp:contentStatus/>
</cp:coreProperties>
</file>